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土木担当\☆５,林道関係\05-1　工事関係（県営）\R7\08 世戸谷粟山奥線　天狗岳工区\02-1 PPI\"/>
    </mc:Choice>
  </mc:AlternateContent>
  <xr:revisionPtr revIDLastSave="0" documentId="13_ncr:1_{71B551AA-5331-4E94-BE23-268F2BAE8A9D}" xr6:coauthVersionLast="47" xr6:coauthVersionMax="47" xr10:uidLastSave="{00000000-0000-0000-0000-000000000000}"/>
  <bookViews>
    <workbookView xWindow="28680" yWindow="408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工事費内訳書!$A$1:$G$197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工事費内訳書!$G$197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工事費内訳書!$I$197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22" i="59"/>
  <c r="G28" i="59"/>
  <c r="G32" i="59"/>
  <c r="G36" i="59"/>
  <c r="G42" i="59"/>
  <c r="G41" i="59" s="1"/>
  <c r="G40" i="59" s="1"/>
  <c r="G54" i="59"/>
  <c r="G53" i="59" s="1"/>
  <c r="G52" i="59" s="1"/>
  <c r="G58" i="59"/>
  <c r="G65" i="59"/>
  <c r="G70" i="59"/>
  <c r="G75" i="59"/>
  <c r="G82" i="59"/>
  <c r="G94" i="59"/>
  <c r="G106" i="59"/>
  <c r="G113" i="59"/>
  <c r="G123" i="59"/>
  <c r="G127" i="59"/>
  <c r="G131" i="59"/>
  <c r="G130" i="59" s="1"/>
  <c r="G129" i="59" s="1"/>
  <c r="G135" i="59"/>
  <c r="G134" i="59" s="1"/>
  <c r="G174" i="59"/>
  <c r="G173" i="59" s="1"/>
  <c r="G177" i="59"/>
  <c r="G176" i="59" s="1"/>
  <c r="G184" i="59"/>
  <c r="G183" i="59" s="1"/>
  <c r="G182" i="59" s="1"/>
  <c r="G191" i="59"/>
  <c r="G193" i="59"/>
  <c r="G81" i="59" l="1"/>
  <c r="G80" i="59" s="1"/>
  <c r="G190" i="59"/>
  <c r="G122" i="59"/>
  <c r="G121" i="59" s="1"/>
  <c r="G57" i="59"/>
  <c r="G56" i="59" s="1"/>
  <c r="G14" i="59"/>
  <c r="G13" i="59" s="1"/>
  <c r="G12" i="59" s="1"/>
  <c r="G11" i="59" s="1"/>
  <c r="G10" i="59" s="1"/>
  <c r="G196" i="59" s="1"/>
  <c r="G197" i="59" s="1"/>
  <c r="G133" i="59"/>
</calcChain>
</file>

<file path=xl/sharedStrings.xml><?xml version="1.0" encoding="utf-8"?>
<sst xmlns="http://schemas.openxmlformats.org/spreadsheetml/2006/main" count="389" uniqueCount="171">
  <si>
    <t>住　　　　所</t>
  </si>
  <si>
    <t>商号又は名称</t>
  </si>
  <si>
    <t>代 表 者 名</t>
  </si>
  <si>
    <t>工事費内訳書</t>
  </si>
  <si>
    <t>工 事 名</t>
  </si>
  <si>
    <t>Ｒ７三林　林開世戸谷粟山奥線天狗岳　三好市　開設工事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</si>
  <si>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</si>
  <si>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</si>
  <si>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</si>
  <si>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</si>
  <si>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</si>
  <si>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</si>
  <si>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</si>
  <si>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</si>
  <si>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</si>
  <si>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</si>
  <si>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</si>
  <si>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土工
_x000D_No.0～No.10</t>
  </si>
  <si>
    <t>切土　礫質土
_x000D_</t>
  </si>
  <si>
    <t>m3</t>
  </si>
  <si>
    <t>㎡</t>
  </si>
  <si>
    <t>切土　軟岩Ⅰ(A)
_x000D_</t>
  </si>
  <si>
    <t>盛土
_x000D_</t>
  </si>
  <si>
    <t>土羽（木材集積場）
_x000D_</t>
  </si>
  <si>
    <t>丸太筋工(1段積)
_x000D_</t>
  </si>
  <si>
    <t>ｍ</t>
  </si>
  <si>
    <t>捨土
_x000D_</t>
  </si>
  <si>
    <t>路面工
_x000D_</t>
  </si>
  <si>
    <t>路面工
_x000D_No.0-15.0～No.9+5.3（BC.6） L=200.3m</t>
  </si>
  <si>
    <t>コンクリート路面工
_x000D_</t>
  </si>
  <si>
    <t>溶接金網敷設工
_x000D_φ6.0×150×150</t>
  </si>
  <si>
    <t>溝形鋼
_x000D_厚6cm×高125×幅65(mm) 13.4kg/m</t>
  </si>
  <si>
    <t>kg</t>
  </si>
  <si>
    <t>舗装止め丸太工(1段)
_x000D_</t>
  </si>
  <si>
    <t>均し型枠
_x000D_一般型枠,均しｺﾝｸﾘｰﾄ</t>
  </si>
  <si>
    <t>法面保護工
_x000D_</t>
  </si>
  <si>
    <t>擁壁工
_x000D_</t>
  </si>
  <si>
    <t>擁壁工(コンクリート)
_x000D_No.3+10.5～No.3+19.5</t>
  </si>
  <si>
    <t>基礎栗石工
_x000D_20cm,敷均し</t>
  </si>
  <si>
    <t>石材運搬
_x000D_割栗石80mm～150mm　基礎栗石用</t>
  </si>
  <si>
    <t>擁壁工(コンクリート)
_x000D_NO.5+1.1 ～ NO.5+8.9</t>
  </si>
  <si>
    <t>擁壁工(コンクリート)
_x000D_NO.5+17.1 ～ NO.7</t>
  </si>
  <si>
    <t>擁壁工(コンクリート)
_x000D_NO.7+14.7 ～ NO.9+5.3</t>
  </si>
  <si>
    <t>排水施設工
_x000D_</t>
  </si>
  <si>
    <t>横断側溝（グレーチング）
_x000D_No.3+17.2(EC.2)</t>
  </si>
  <si>
    <t>鋼製グレーチング(圧接型受枠付)
_x000D_横断Ｔ－25　995×400×55</t>
  </si>
  <si>
    <t>組</t>
  </si>
  <si>
    <t>型枠(受台+小口止)
_x000D_一般型枠,小型構造物</t>
  </si>
  <si>
    <t>基面整正(受台+小口止)
_x000D_-</t>
  </si>
  <si>
    <t>基礎栗石工(受台+小口止)
_x000D_20cm,敷均し</t>
  </si>
  <si>
    <t>石材運搬
_x000D_割栗石150mm～200mm　ふとんかご用</t>
  </si>
  <si>
    <t>横断側溝（グレーチング）
_x000D_No.8+15.0</t>
  </si>
  <si>
    <t>基礎栗石工(受台)
_x000D_20cm,敷均し</t>
  </si>
  <si>
    <t>水路工（木材集積場）
_x000D_</t>
  </si>
  <si>
    <t>角型U字溝
_x000D_500×500</t>
  </si>
  <si>
    <t>杉丸太
_x000D_φ10,L=2.0m</t>
  </si>
  <si>
    <t>本</t>
  </si>
  <si>
    <t>型枠
_x000D_一般型枠,均しｺﾝｸﾘｰﾄ</t>
  </si>
  <si>
    <t>集水枡工（木材集積場）
_x000D_</t>
  </si>
  <si>
    <t>型枠
_x000D_一般型枠,小型構造物</t>
  </si>
  <si>
    <t>道路付属施設工
_x000D_</t>
  </si>
  <si>
    <t>鉄筋加工
_x000D_13mm以下</t>
  </si>
  <si>
    <t>ton</t>
  </si>
  <si>
    <t>標識設置工
_x000D_</t>
  </si>
  <si>
    <t>基</t>
  </si>
  <si>
    <t>仮設工
_x000D_</t>
  </si>
  <si>
    <t>落石防護柵工
_x000D_</t>
  </si>
  <si>
    <t>支障木処理工
_x000D_</t>
  </si>
  <si>
    <t>伐採費
_x000D_No.0～NO.10</t>
  </si>
  <si>
    <t>スギ　伐採費
_x000D_胸高直径　11cm</t>
  </si>
  <si>
    <t>スギ　伐採費
_x000D_胸高直径　13cm</t>
  </si>
  <si>
    <t>スギ　伐採費
_x000D_胸高直径　18cm</t>
  </si>
  <si>
    <t>スギ　伐採費
_x000D_胸高直径　19cm</t>
  </si>
  <si>
    <t>スギ　伐採費
_x000D_胸高直径　23cm</t>
  </si>
  <si>
    <t>スギ　伐採費
_x000D_胸高直径　25cm</t>
  </si>
  <si>
    <t>スギ　伐採費
_x000D_胸高直径　31cm</t>
  </si>
  <si>
    <t>スギ　伐採費
_x000D_胸高直径　34cm</t>
  </si>
  <si>
    <t>スギ　伐採費
_x000D_胸高直径　36cm</t>
  </si>
  <si>
    <t>スギ　伐採費
_x000D_胸高直径　38cm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</si>
  <si>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</si>
  <si>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</si>
  <si>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</si>
  <si>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</si>
  <si>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46cm</t>
  </si>
  <si>
    <t>スギ　伐採費
_x000D_胸高直径　47cm</t>
  </si>
  <si>
    <t>スギ　伐採費
_x000D_胸高直径　49cm</t>
  </si>
  <si>
    <t>ヒノキ　伐採費
_x000D_胸高直径　20cm</t>
  </si>
  <si>
    <t>ヒノキ　伐採費
_x000D_胸高直径　26cm</t>
  </si>
  <si>
    <t>ヒノキ　伐採費
_x000D_胸高直径　29cm</t>
  </si>
  <si>
    <t>ヒノキ　伐採費
_x000D_胸高直径　32cm</t>
  </si>
  <si>
    <t>ヒノキ　伐採費
_x000D_胸高直径　33cm</t>
  </si>
  <si>
    <t>ヒノキ　伐採費
_x000D_胸高直径　34cm</t>
  </si>
  <si>
    <t>ヒノキ　伐採費
_x000D_胸高直径　38cm</t>
  </si>
  <si>
    <t>雑木　伐採費
_x000D_胸高直径　11cm</t>
  </si>
  <si>
    <t>雑木　伐採費
_x000D_胸高直径　12cm</t>
  </si>
  <si>
    <t>雑木　伐採費
_x000D_胸高直径　13cm</t>
  </si>
  <si>
    <t>雑木　伐採費
_x000D_胸高直径　14cm</t>
  </si>
  <si>
    <t>雑木　伐採費
_x000D_胸高直径　15cm</t>
  </si>
  <si>
    <t>雑木　伐採費
_x000D_胸高直径　16cm</t>
  </si>
  <si>
    <t>雑木　伐採費
_x000D_胸高直径　17cm</t>
  </si>
  <si>
    <t>雑木　伐採費
_x000D_胸高直径　18cm</t>
  </si>
  <si>
    <t>雑木　伐採費
_x000D_胸高直径　19cm</t>
  </si>
  <si>
    <t>雑木　伐採費
_x000D_胸高直径　21cm</t>
  </si>
  <si>
    <t>雑木　伐採費
_x000D_胸高直径　24cm</t>
  </si>
  <si>
    <t>雑木　伐採費
_x000D_胸高直径　29cm</t>
  </si>
  <si>
    <t>雑木　伐採費
_x000D_31cm以上</t>
  </si>
  <si>
    <t>枝条片付
_x000D_</t>
  </si>
  <si>
    <t>枝条片付
_x000D_１種</t>
  </si>
  <si>
    <t>根株処理
_x000D_</t>
  </si>
  <si>
    <t>木材チップ化
_x000D_投入・破砕・チップ材仮置き</t>
  </si>
  <si>
    <t>丸太筋工(皮剥無　先端加工有　2本筋工)
_x000D_</t>
  </si>
  <si>
    <t>構造物撤去工
_x000D_</t>
  </si>
  <si>
    <t>コンクリート取り壊し
_x000D_No.5,No.5+11.0,No.6～No.7付近,No.8～No.9付近</t>
  </si>
  <si>
    <t>コンクリート構造物取りこわし工(大型ブレーカ)
_x000D_無筋構造物</t>
  </si>
  <si>
    <t>積込（コンクリート殻）
_x000D_</t>
  </si>
  <si>
    <t>建設廃材
_x000D_コンクリート殻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</si>
  <si>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</si>
  <si>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</si>
  <si>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</si>
  <si>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</si>
  <si>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</si>
  <si>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</si>
  <si>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</si>
  <si>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</si>
  <si>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</si>
  <si>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地山掘削工(床堀)　礫質土
機械掘削</t>
    <phoneticPr fontId="7"/>
  </si>
  <si>
    <t xml:space="preserve">埋戻し
</t>
    <phoneticPr fontId="7"/>
  </si>
  <si>
    <t>地山掘削工(片切)　礫質土
機械掘削</t>
    <phoneticPr fontId="7"/>
  </si>
  <si>
    <t>地山掘削工(オープンカット)　礫質土
機械掘削</t>
    <phoneticPr fontId="7"/>
  </si>
  <si>
    <t>掘削土積込　礫質土
機械積込</t>
    <phoneticPr fontId="7"/>
  </si>
  <si>
    <t>機械切土法面整形
機械</t>
    <phoneticPr fontId="7"/>
  </si>
  <si>
    <t>地山掘削工(床堀)　軟岩Ⅰ(A)
機械掘削</t>
    <phoneticPr fontId="7"/>
  </si>
  <si>
    <t>地山掘削工(片切)　軟岩Ⅰ(A)
機械掘削</t>
    <phoneticPr fontId="7"/>
  </si>
  <si>
    <t>地山掘削工(オープンカット)　軟岩Ⅰ(A)
機械掘削</t>
    <phoneticPr fontId="7"/>
  </si>
  <si>
    <t>掘削土積込　軟岩Ⅰ(A)
機械積込</t>
    <phoneticPr fontId="7"/>
  </si>
  <si>
    <t>盛土法面整形(削取り整形)
機械</t>
    <phoneticPr fontId="7"/>
  </si>
  <si>
    <t>路体盛土
敷均し締固め、機械</t>
    <phoneticPr fontId="7"/>
  </si>
  <si>
    <t>植生シート工
肥料袋無･人工張芝付(一重ﾈｯﾄ環境)</t>
    <phoneticPr fontId="7"/>
  </si>
  <si>
    <t>路床盛土
敷均し締固め、機械</t>
    <phoneticPr fontId="7"/>
  </si>
  <si>
    <t>コンクリート路面工
厚さ15cm</t>
    <phoneticPr fontId="7"/>
  </si>
  <si>
    <t>悪路補正割増
使用量の補正係数4%</t>
    <phoneticPr fontId="7"/>
  </si>
  <si>
    <t>小型車割増
使用量の補正係数4%</t>
    <phoneticPr fontId="7"/>
  </si>
  <si>
    <t xml:space="preserve">不陸整正
</t>
    <phoneticPr fontId="7"/>
  </si>
  <si>
    <t>目地材設置工
瀝青繊維質目地板 t=10mm</t>
    <phoneticPr fontId="7"/>
  </si>
  <si>
    <t xml:space="preserve">ラス張工
</t>
    <phoneticPr fontId="7"/>
  </si>
  <si>
    <t>コンクリート擁壁
一般養生,18-8-40(高炉),W/C≦60%</t>
    <phoneticPr fontId="7"/>
  </si>
  <si>
    <t>悪路補正割増
使用量の補正係数7%</t>
    <phoneticPr fontId="7"/>
  </si>
  <si>
    <t>小型車割増
使用量の補正係数7%</t>
    <phoneticPr fontId="7"/>
  </si>
  <si>
    <t xml:space="preserve">基面整正
</t>
    <phoneticPr fontId="7"/>
  </si>
  <si>
    <t xml:space="preserve">基面整正
</t>
    <phoneticPr fontId="7"/>
  </si>
  <si>
    <t>コンクリート(受台+小口止)
小型構造物,一般養生,18-8-40(高炉),W/C≦60%</t>
    <phoneticPr fontId="7"/>
  </si>
  <si>
    <t>悪路補正割増
使用量の補正係数6%</t>
    <phoneticPr fontId="7"/>
  </si>
  <si>
    <t>小型車割増
使用量の補正係数6%</t>
    <phoneticPr fontId="7"/>
  </si>
  <si>
    <t>地山掘削工(床堀)　礫質土(受台+小口止)
機械掘削</t>
    <phoneticPr fontId="7"/>
  </si>
  <si>
    <t>ふとんかご
設置,高さ50cm×幅120cm</t>
    <phoneticPr fontId="7"/>
  </si>
  <si>
    <t xml:space="preserve">基面整正(受台+小口止)
</t>
    <phoneticPr fontId="7"/>
  </si>
  <si>
    <t>地山掘削工(床堀)　軟岩Ⅰ(受台+小口止)
機械掘削</t>
    <phoneticPr fontId="7"/>
  </si>
  <si>
    <t>縁コンクリート
小型構造物,一般養生,18-8-40(高炉),W/C≦60%</t>
    <phoneticPr fontId="7"/>
  </si>
  <si>
    <t>コンクリート
小型構造物,一般養生,18-8-40(高炉),W/C≦60%</t>
    <phoneticPr fontId="7"/>
  </si>
  <si>
    <t>ガードレール設置工
ｺﾝｸﾘｰﾄ建込,塗装品C-2B,直線部,直支柱</t>
    <phoneticPr fontId="7"/>
  </si>
  <si>
    <t>ガードレール設置工
ｺﾝｸﾘｰﾄ建込,塗装品C-2B,曲線部,直支柱</t>
    <phoneticPr fontId="7"/>
  </si>
  <si>
    <t>カーブミラー設置工
No.1+9.2（MC.1）付近
φ800</t>
    <phoneticPr fontId="7"/>
  </si>
  <si>
    <t xml:space="preserve">根株処理
</t>
    <phoneticPr fontId="7"/>
  </si>
  <si>
    <t>根株運搬　
L=0.2km,機械運搬</t>
    <phoneticPr fontId="7"/>
  </si>
  <si>
    <t>チップ運搬　
L=0.2km　機械運搬</t>
    <phoneticPr fontId="7"/>
  </si>
  <si>
    <t>コン殻運搬
L=0.6km　機械運搬</t>
    <phoneticPr fontId="7"/>
  </si>
  <si>
    <t>ダンプトラック運搬
L=21.9km,機械運搬</t>
    <phoneticPr fontId="7"/>
  </si>
  <si>
    <t>盛土運搬　礫質土
機械運搬、L=0.02km</t>
    <rPh sb="0" eb="2">
      <t>モリド</t>
    </rPh>
    <phoneticPr fontId="7"/>
  </si>
  <si>
    <t>盛土運搬　礫質土　L=0.02km
機械運搬、L=0.02km</t>
    <rPh sb="0" eb="2">
      <t>モリド</t>
    </rPh>
    <phoneticPr fontId="7"/>
  </si>
  <si>
    <t>捨土運搬　礫質土
機械運搬、L=0.2km</t>
    <phoneticPr fontId="7"/>
  </si>
  <si>
    <t>捨土運搬　軟岩Ⅰ(A)
機械運搬、L=0.2km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</si>
</sst>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99"/>
  <sheetViews>
    <sheetView showGridLines="0" tabSelected="1" topLeftCell="A32" zoomScale="130" zoomScaleNormal="130" zoomScaleSheetLayoutView="100" workbookViewId="0">
      <selection activeCell="D39" sqref="D39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+G11+G190</f>
        <v>0</v>
      </c>
      <c r="H10" s="13"/>
      <c r="I10" s="14">
        <v>1</v>
      </c>
      <c r="J10" s="14"/>
    </row>
    <row r="11" spans="1:10" ht="42" customHeight="1" x14ac:dyDescent="0.15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+G13+G40+G52+G56+G80+G121+G129+G133+G182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17</v>
      </c>
      <c r="D14" s="25"/>
      <c r="E14" s="10" t="s">
        <v>13</v>
      </c>
      <c r="F14" s="11">
        <v>1</v>
      </c>
      <c r="G14" s="12">
        <f>+G15+G22+G28+G32+G36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125</v>
      </c>
      <c r="E16" s="10" t="s">
        <v>19</v>
      </c>
      <c r="F16" s="11">
        <v>85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126</v>
      </c>
      <c r="E17" s="10" t="s">
        <v>19</v>
      </c>
      <c r="F17" s="11">
        <v>30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127</v>
      </c>
      <c r="E18" s="10" t="s">
        <v>19</v>
      </c>
      <c r="F18" s="11">
        <v>294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128</v>
      </c>
      <c r="E19" s="10" t="s">
        <v>19</v>
      </c>
      <c r="F19" s="11">
        <v>93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129</v>
      </c>
      <c r="E20" s="10" t="s">
        <v>19</v>
      </c>
      <c r="F20" s="11">
        <v>411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130</v>
      </c>
      <c r="E21" s="10" t="s">
        <v>20</v>
      </c>
      <c r="F21" s="11">
        <v>97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21</v>
      </c>
      <c r="E22" s="10" t="s">
        <v>13</v>
      </c>
      <c r="F22" s="11">
        <v>1</v>
      </c>
      <c r="G22" s="12">
        <f>+G23+G24+G25+G26+G27</f>
        <v>0</v>
      </c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131</v>
      </c>
      <c r="E23" s="10" t="s">
        <v>19</v>
      </c>
      <c r="F23" s="11">
        <v>124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132</v>
      </c>
      <c r="E24" s="10" t="s">
        <v>19</v>
      </c>
      <c r="F24" s="11">
        <v>1102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133</v>
      </c>
      <c r="E25" s="10" t="s">
        <v>19</v>
      </c>
      <c r="F25" s="11">
        <v>445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134</v>
      </c>
      <c r="E26" s="10" t="s">
        <v>19</v>
      </c>
      <c r="F26" s="11">
        <v>1454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130</v>
      </c>
      <c r="E27" s="10" t="s">
        <v>20</v>
      </c>
      <c r="F27" s="11">
        <v>527.4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22</v>
      </c>
      <c r="E28" s="10" t="s">
        <v>13</v>
      </c>
      <c r="F28" s="11">
        <v>1</v>
      </c>
      <c r="G28" s="12">
        <f>+G29+G30+G31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138</v>
      </c>
      <c r="E29" s="10" t="s">
        <v>19</v>
      </c>
      <c r="F29" s="11">
        <v>104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167</v>
      </c>
      <c r="E30" s="10" t="s">
        <v>19</v>
      </c>
      <c r="F30" s="11">
        <v>1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168</v>
      </c>
      <c r="E31" s="10" t="s">
        <v>19</v>
      </c>
      <c r="F31" s="11">
        <v>5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23</v>
      </c>
      <c r="E32" s="10" t="s">
        <v>13</v>
      </c>
      <c r="F32" s="11">
        <v>1</v>
      </c>
      <c r="G32" s="12">
        <f>+G33+G34+G35</f>
        <v>0</v>
      </c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135</v>
      </c>
      <c r="E33" s="10" t="s">
        <v>20</v>
      </c>
      <c r="F33" s="11">
        <v>246.1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137</v>
      </c>
      <c r="E34" s="10" t="s">
        <v>20</v>
      </c>
      <c r="F34" s="11">
        <v>239.1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24</v>
      </c>
      <c r="E35" s="10" t="s">
        <v>25</v>
      </c>
      <c r="F35" s="11">
        <v>70.2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26</v>
      </c>
      <c r="E36" s="10" t="s">
        <v>13</v>
      </c>
      <c r="F36" s="11">
        <v>1</v>
      </c>
      <c r="G36" s="12">
        <f>+G37+G38+G39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169</v>
      </c>
      <c r="E37" s="10" t="s">
        <v>19</v>
      </c>
      <c r="F37" s="11">
        <v>410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170</v>
      </c>
      <c r="E38" s="10" t="s">
        <v>19</v>
      </c>
      <c r="F38" s="11">
        <v>1449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136</v>
      </c>
      <c r="E39" s="10" t="s">
        <v>19</v>
      </c>
      <c r="F39" s="11">
        <v>1859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24" t="s">
        <v>27</v>
      </c>
      <c r="C40" s="24"/>
      <c r="D40" s="25"/>
      <c r="E40" s="10" t="s">
        <v>13</v>
      </c>
      <c r="F40" s="11">
        <v>1</v>
      </c>
      <c r="G40" s="12">
        <f>+G41</f>
        <v>0</v>
      </c>
      <c r="H40" s="13"/>
      <c r="I40" s="14">
        <v>31</v>
      </c>
      <c r="J40" s="14">
        <v>2</v>
      </c>
    </row>
    <row r="41" spans="1:10" ht="42" customHeight="1" x14ac:dyDescent="0.15">
      <c r="A41" s="15"/>
      <c r="B41" s="16"/>
      <c r="C41" s="24" t="s">
        <v>28</v>
      </c>
      <c r="D41" s="25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3</v>
      </c>
    </row>
    <row r="42" spans="1:10" ht="42" customHeight="1" x14ac:dyDescent="0.15">
      <c r="A42" s="15"/>
      <c r="B42" s="16"/>
      <c r="C42" s="16"/>
      <c r="D42" s="17" t="s">
        <v>29</v>
      </c>
      <c r="E42" s="10" t="s">
        <v>13</v>
      </c>
      <c r="F42" s="11">
        <v>1</v>
      </c>
      <c r="G42" s="12">
        <f>+G43+G44+G45+G46+G47+G48+G49+G50+G51</f>
        <v>0</v>
      </c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139</v>
      </c>
      <c r="E43" s="10" t="s">
        <v>20</v>
      </c>
      <c r="F43" s="11">
        <v>823.6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140</v>
      </c>
      <c r="E44" s="10" t="s">
        <v>19</v>
      </c>
      <c r="F44" s="11">
        <v>123.5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141</v>
      </c>
      <c r="E45" s="10" t="s">
        <v>19</v>
      </c>
      <c r="F45" s="11">
        <v>123.5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142</v>
      </c>
      <c r="E46" s="10" t="s">
        <v>20</v>
      </c>
      <c r="F46" s="11">
        <v>823.6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30</v>
      </c>
      <c r="E47" s="10" t="s">
        <v>20</v>
      </c>
      <c r="F47" s="11">
        <v>770.6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31</v>
      </c>
      <c r="E48" s="10" t="s">
        <v>32</v>
      </c>
      <c r="F48" s="11">
        <v>871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143</v>
      </c>
      <c r="E49" s="10" t="s">
        <v>20</v>
      </c>
      <c r="F49" s="11">
        <v>9.6999999999999993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33</v>
      </c>
      <c r="E50" s="10" t="s">
        <v>25</v>
      </c>
      <c r="F50" s="11">
        <v>327.39999999999998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34</v>
      </c>
      <c r="E51" s="10" t="s">
        <v>20</v>
      </c>
      <c r="F51" s="11">
        <v>0.5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24" t="s">
        <v>35</v>
      </c>
      <c r="C52" s="24"/>
      <c r="D52" s="25"/>
      <c r="E52" s="10" t="s">
        <v>13</v>
      </c>
      <c r="F52" s="11">
        <v>1</v>
      </c>
      <c r="G52" s="12">
        <f>+G53</f>
        <v>0</v>
      </c>
      <c r="H52" s="13"/>
      <c r="I52" s="14">
        <v>43</v>
      </c>
      <c r="J52" s="14">
        <v>2</v>
      </c>
    </row>
    <row r="53" spans="1:10" ht="42" customHeight="1" x14ac:dyDescent="0.15">
      <c r="A53" s="15"/>
      <c r="B53" s="16"/>
      <c r="C53" s="24" t="s">
        <v>35</v>
      </c>
      <c r="D53" s="25"/>
      <c r="E53" s="10" t="s">
        <v>13</v>
      </c>
      <c r="F53" s="11">
        <v>1</v>
      </c>
      <c r="G53" s="12">
        <f>+G54</f>
        <v>0</v>
      </c>
      <c r="H53" s="13"/>
      <c r="I53" s="14">
        <v>44</v>
      </c>
      <c r="J53" s="14">
        <v>3</v>
      </c>
    </row>
    <row r="54" spans="1:10" ht="42" customHeight="1" x14ac:dyDescent="0.15">
      <c r="A54" s="15"/>
      <c r="B54" s="16"/>
      <c r="C54" s="16"/>
      <c r="D54" s="17" t="s">
        <v>35</v>
      </c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144</v>
      </c>
      <c r="E55" s="10" t="s">
        <v>20</v>
      </c>
      <c r="F55" s="11">
        <v>235.4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24" t="s">
        <v>36</v>
      </c>
      <c r="C56" s="24"/>
      <c r="D56" s="25"/>
      <c r="E56" s="10" t="s">
        <v>13</v>
      </c>
      <c r="F56" s="11">
        <v>1</v>
      </c>
      <c r="G56" s="12">
        <f>+G57</f>
        <v>0</v>
      </c>
      <c r="H56" s="13"/>
      <c r="I56" s="14">
        <v>47</v>
      </c>
      <c r="J56" s="14">
        <v>2</v>
      </c>
    </row>
    <row r="57" spans="1:10" ht="42" customHeight="1" x14ac:dyDescent="0.15">
      <c r="A57" s="15"/>
      <c r="B57" s="16"/>
      <c r="C57" s="24" t="s">
        <v>36</v>
      </c>
      <c r="D57" s="25"/>
      <c r="E57" s="10" t="s">
        <v>13</v>
      </c>
      <c r="F57" s="11">
        <v>1</v>
      </c>
      <c r="G57" s="12">
        <f>+G58+G65+G70+G75</f>
        <v>0</v>
      </c>
      <c r="H57" s="13"/>
      <c r="I57" s="14">
        <v>48</v>
      </c>
      <c r="J57" s="14">
        <v>3</v>
      </c>
    </row>
    <row r="58" spans="1:10" ht="42" customHeight="1" x14ac:dyDescent="0.15">
      <c r="A58" s="15"/>
      <c r="B58" s="16"/>
      <c r="C58" s="16"/>
      <c r="D58" s="17" t="s">
        <v>37</v>
      </c>
      <c r="E58" s="10" t="s">
        <v>13</v>
      </c>
      <c r="F58" s="11">
        <v>1</v>
      </c>
      <c r="G58" s="12">
        <f>+G59+G60+G61+G62+G63+G64</f>
        <v>0</v>
      </c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145</v>
      </c>
      <c r="E59" s="10" t="s">
        <v>19</v>
      </c>
      <c r="F59" s="11">
        <v>10.9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146</v>
      </c>
      <c r="E60" s="10" t="s">
        <v>19</v>
      </c>
      <c r="F60" s="11">
        <v>10.9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147</v>
      </c>
      <c r="E61" s="10" t="s">
        <v>19</v>
      </c>
      <c r="F61" s="11">
        <v>10.9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148</v>
      </c>
      <c r="E62" s="10" t="s">
        <v>20</v>
      </c>
      <c r="F62" s="11">
        <v>11.7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38</v>
      </c>
      <c r="E63" s="10" t="s">
        <v>20</v>
      </c>
      <c r="F63" s="11">
        <v>11.7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39</v>
      </c>
      <c r="E64" s="10" t="s">
        <v>19</v>
      </c>
      <c r="F64" s="11">
        <v>2.2999999999999998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40</v>
      </c>
      <c r="E65" s="10" t="s">
        <v>13</v>
      </c>
      <c r="F65" s="11">
        <v>1</v>
      </c>
      <c r="G65" s="12">
        <f>+G66+G67+G68+G69</f>
        <v>0</v>
      </c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145</v>
      </c>
      <c r="E66" s="10" t="s">
        <v>19</v>
      </c>
      <c r="F66" s="11">
        <v>14.4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146</v>
      </c>
      <c r="E67" s="10" t="s">
        <v>19</v>
      </c>
      <c r="F67" s="11">
        <v>14.4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147</v>
      </c>
      <c r="E68" s="10" t="s">
        <v>19</v>
      </c>
      <c r="F68" s="11">
        <v>14.4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149</v>
      </c>
      <c r="E69" s="10" t="s">
        <v>20</v>
      </c>
      <c r="F69" s="11">
        <v>9.4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41</v>
      </c>
      <c r="E70" s="10" t="s">
        <v>13</v>
      </c>
      <c r="F70" s="11">
        <v>1</v>
      </c>
      <c r="G70" s="12">
        <f>+G71+G72+G73+G74</f>
        <v>0</v>
      </c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145</v>
      </c>
      <c r="E71" s="10" t="s">
        <v>19</v>
      </c>
      <c r="F71" s="11">
        <v>37.5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146</v>
      </c>
      <c r="E72" s="10" t="s">
        <v>19</v>
      </c>
      <c r="F72" s="11">
        <v>37.5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147</v>
      </c>
      <c r="E73" s="10" t="s">
        <v>19</v>
      </c>
      <c r="F73" s="11">
        <v>37.5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149</v>
      </c>
      <c r="E74" s="10" t="s">
        <v>20</v>
      </c>
      <c r="F74" s="11">
        <v>24.9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42</v>
      </c>
      <c r="E75" s="10" t="s">
        <v>13</v>
      </c>
      <c r="F75" s="11">
        <v>1</v>
      </c>
      <c r="G75" s="12">
        <f>+G76+G77+G78+G79</f>
        <v>0</v>
      </c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145</v>
      </c>
      <c r="E76" s="10" t="s">
        <v>19</v>
      </c>
      <c r="F76" s="11">
        <v>52.6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146</v>
      </c>
      <c r="E77" s="10" t="s">
        <v>19</v>
      </c>
      <c r="F77" s="11">
        <v>52.6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147</v>
      </c>
      <c r="E78" s="10" t="s">
        <v>19</v>
      </c>
      <c r="F78" s="11">
        <v>52.6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149</v>
      </c>
      <c r="E79" s="10" t="s">
        <v>20</v>
      </c>
      <c r="F79" s="11">
        <v>34.299999999999997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24" t="s">
        <v>43</v>
      </c>
      <c r="C80" s="24"/>
      <c r="D80" s="25"/>
      <c r="E80" s="10" t="s">
        <v>13</v>
      </c>
      <c r="F80" s="11">
        <v>1</v>
      </c>
      <c r="G80" s="12">
        <f>+G81</f>
        <v>0</v>
      </c>
      <c r="H80" s="13"/>
      <c r="I80" s="14">
        <v>71</v>
      </c>
      <c r="J80" s="14">
        <v>2</v>
      </c>
    </row>
    <row r="81" spans="1:10" ht="42" customHeight="1" x14ac:dyDescent="0.15">
      <c r="A81" s="15"/>
      <c r="B81" s="16"/>
      <c r="C81" s="24" t="s">
        <v>43</v>
      </c>
      <c r="D81" s="25"/>
      <c r="E81" s="10" t="s">
        <v>13</v>
      </c>
      <c r="F81" s="11">
        <v>1</v>
      </c>
      <c r="G81" s="12">
        <f>+G82+G94+G106+G113</f>
        <v>0</v>
      </c>
      <c r="H81" s="13"/>
      <c r="I81" s="14">
        <v>72</v>
      </c>
      <c r="J81" s="14">
        <v>3</v>
      </c>
    </row>
    <row r="82" spans="1:10" ht="42" customHeight="1" x14ac:dyDescent="0.15">
      <c r="A82" s="15"/>
      <c r="B82" s="16"/>
      <c r="C82" s="16"/>
      <c r="D82" s="17" t="s">
        <v>44</v>
      </c>
      <c r="E82" s="10" t="s">
        <v>13</v>
      </c>
      <c r="F82" s="11">
        <v>1</v>
      </c>
      <c r="G82" s="12">
        <f>+G83+G84+G85+G86+G87+G88+G89+G90+G91+G92+G93</f>
        <v>0</v>
      </c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45</v>
      </c>
      <c r="E83" s="10" t="s">
        <v>46</v>
      </c>
      <c r="F83" s="11">
        <v>5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150</v>
      </c>
      <c r="E84" s="10" t="s">
        <v>19</v>
      </c>
      <c r="F84" s="11">
        <v>1.6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151</v>
      </c>
      <c r="E85" s="10" t="s">
        <v>19</v>
      </c>
      <c r="F85" s="11">
        <v>1.6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152</v>
      </c>
      <c r="E86" s="10" t="s">
        <v>19</v>
      </c>
      <c r="F86" s="11">
        <v>1.6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47</v>
      </c>
      <c r="E87" s="10" t="s">
        <v>20</v>
      </c>
      <c r="F87" s="11">
        <v>10.199999999999999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48</v>
      </c>
      <c r="E88" s="10" t="s">
        <v>20</v>
      </c>
      <c r="F88" s="11">
        <v>5.0999999999999996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49</v>
      </c>
      <c r="E89" s="10" t="s">
        <v>20</v>
      </c>
      <c r="F89" s="11">
        <v>5.0999999999999996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39</v>
      </c>
      <c r="E90" s="10" t="s">
        <v>19</v>
      </c>
      <c r="F90" s="11">
        <v>1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153</v>
      </c>
      <c r="E91" s="10" t="s">
        <v>19</v>
      </c>
      <c r="F91" s="11">
        <v>3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154</v>
      </c>
      <c r="E92" s="10" t="s">
        <v>25</v>
      </c>
      <c r="F92" s="11">
        <v>2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50</v>
      </c>
      <c r="E93" s="10" t="s">
        <v>19</v>
      </c>
      <c r="F93" s="11">
        <v>1.2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17" t="s">
        <v>51</v>
      </c>
      <c r="E94" s="10" t="s">
        <v>13</v>
      </c>
      <c r="F94" s="11">
        <v>1</v>
      </c>
      <c r="G94" s="12">
        <f>+G95+G96+G97+G98+G99+G100+G101+G102+G103+G104+G105</f>
        <v>0</v>
      </c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17" t="s">
        <v>45</v>
      </c>
      <c r="E95" s="10" t="s">
        <v>46</v>
      </c>
      <c r="F95" s="11">
        <v>4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16"/>
      <c r="D96" s="17" t="s">
        <v>150</v>
      </c>
      <c r="E96" s="10" t="s">
        <v>19</v>
      </c>
      <c r="F96" s="11">
        <v>1.3</v>
      </c>
      <c r="G96" s="18"/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151</v>
      </c>
      <c r="E97" s="10" t="s">
        <v>19</v>
      </c>
      <c r="F97" s="11">
        <v>1.3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152</v>
      </c>
      <c r="E98" s="10" t="s">
        <v>19</v>
      </c>
      <c r="F98" s="11">
        <v>1.3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17" t="s">
        <v>47</v>
      </c>
      <c r="E99" s="10" t="s">
        <v>20</v>
      </c>
      <c r="F99" s="11">
        <v>8.1999999999999993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155</v>
      </c>
      <c r="E100" s="10" t="s">
        <v>20</v>
      </c>
      <c r="F100" s="11">
        <v>3.9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17" t="s">
        <v>52</v>
      </c>
      <c r="E101" s="10" t="s">
        <v>20</v>
      </c>
      <c r="F101" s="11">
        <v>2.5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17" t="s">
        <v>39</v>
      </c>
      <c r="E102" s="10" t="s">
        <v>19</v>
      </c>
      <c r="F102" s="11">
        <v>0.5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16"/>
      <c r="D103" s="17" t="s">
        <v>156</v>
      </c>
      <c r="E103" s="10" t="s">
        <v>19</v>
      </c>
      <c r="F103" s="11">
        <v>1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15"/>
      <c r="B104" s="16"/>
      <c r="C104" s="16"/>
      <c r="D104" s="17" t="s">
        <v>154</v>
      </c>
      <c r="E104" s="10" t="s">
        <v>25</v>
      </c>
      <c r="F104" s="11">
        <v>4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15"/>
      <c r="B105" s="16"/>
      <c r="C105" s="16"/>
      <c r="D105" s="17" t="s">
        <v>50</v>
      </c>
      <c r="E105" s="10" t="s">
        <v>19</v>
      </c>
      <c r="F105" s="11">
        <v>2.4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17" t="s">
        <v>53</v>
      </c>
      <c r="E106" s="10" t="s">
        <v>13</v>
      </c>
      <c r="F106" s="11">
        <v>1</v>
      </c>
      <c r="G106" s="12">
        <f>+G107+G108+G109+G110+G111+G112</f>
        <v>0</v>
      </c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54</v>
      </c>
      <c r="E107" s="10" t="s">
        <v>25</v>
      </c>
      <c r="F107" s="11">
        <v>24.9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17" t="s">
        <v>55</v>
      </c>
      <c r="E108" s="10" t="s">
        <v>56</v>
      </c>
      <c r="F108" s="11">
        <v>49.8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16"/>
      <c r="C109" s="16"/>
      <c r="D109" s="17" t="s">
        <v>157</v>
      </c>
      <c r="E109" s="10" t="s">
        <v>19</v>
      </c>
      <c r="F109" s="11">
        <v>1.5</v>
      </c>
      <c r="G109" s="18"/>
      <c r="H109" s="13"/>
      <c r="I109" s="14">
        <v>100</v>
      </c>
      <c r="J109" s="14">
        <v>4</v>
      </c>
    </row>
    <row r="110" spans="1:10" ht="42" customHeight="1" x14ac:dyDescent="0.15">
      <c r="A110" s="15"/>
      <c r="B110" s="16"/>
      <c r="C110" s="16"/>
      <c r="D110" s="17" t="s">
        <v>151</v>
      </c>
      <c r="E110" s="10" t="s">
        <v>19</v>
      </c>
      <c r="F110" s="11">
        <v>1.5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15"/>
      <c r="B111" s="16"/>
      <c r="C111" s="16"/>
      <c r="D111" s="17" t="s">
        <v>152</v>
      </c>
      <c r="E111" s="10" t="s">
        <v>19</v>
      </c>
      <c r="F111" s="11">
        <v>1.5</v>
      </c>
      <c r="G111" s="18"/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17" t="s">
        <v>57</v>
      </c>
      <c r="E112" s="10" t="s">
        <v>20</v>
      </c>
      <c r="F112" s="11">
        <v>5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15"/>
      <c r="B113" s="16"/>
      <c r="C113" s="16"/>
      <c r="D113" s="17" t="s">
        <v>58</v>
      </c>
      <c r="E113" s="10" t="s">
        <v>13</v>
      </c>
      <c r="F113" s="11">
        <v>1</v>
      </c>
      <c r="G113" s="12">
        <f>+G114+G115+G116+G117+G118+G119+G120</f>
        <v>0</v>
      </c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17" t="s">
        <v>158</v>
      </c>
      <c r="E114" s="10" t="s">
        <v>19</v>
      </c>
      <c r="F114" s="11">
        <v>2.1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17" t="s">
        <v>151</v>
      </c>
      <c r="E115" s="10" t="s">
        <v>19</v>
      </c>
      <c r="F115" s="11">
        <v>2.1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17" t="s">
        <v>152</v>
      </c>
      <c r="E116" s="10" t="s">
        <v>19</v>
      </c>
      <c r="F116" s="11">
        <v>2.1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59</v>
      </c>
      <c r="E117" s="10" t="s">
        <v>20</v>
      </c>
      <c r="F117" s="11">
        <v>18.899999999999999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17" t="s">
        <v>149</v>
      </c>
      <c r="E118" s="10" t="s">
        <v>20</v>
      </c>
      <c r="F118" s="11">
        <v>5.0999999999999996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17" t="s">
        <v>38</v>
      </c>
      <c r="E119" s="10" t="s">
        <v>20</v>
      </c>
      <c r="F119" s="11">
        <v>5.0999999999999996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17" t="s">
        <v>39</v>
      </c>
      <c r="E120" s="10" t="s">
        <v>19</v>
      </c>
      <c r="F120" s="11">
        <v>1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24" t="s">
        <v>60</v>
      </c>
      <c r="C121" s="24"/>
      <c r="D121" s="25"/>
      <c r="E121" s="10" t="s">
        <v>13</v>
      </c>
      <c r="F121" s="11">
        <v>1</v>
      </c>
      <c r="G121" s="12">
        <f>+G122</f>
        <v>0</v>
      </c>
      <c r="H121" s="13"/>
      <c r="I121" s="14">
        <v>112</v>
      </c>
      <c r="J121" s="14">
        <v>2</v>
      </c>
    </row>
    <row r="122" spans="1:10" ht="42" customHeight="1" x14ac:dyDescent="0.15">
      <c r="A122" s="15"/>
      <c r="B122" s="16"/>
      <c r="C122" s="24" t="s">
        <v>60</v>
      </c>
      <c r="D122" s="25"/>
      <c r="E122" s="10" t="s">
        <v>13</v>
      </c>
      <c r="F122" s="11">
        <v>1</v>
      </c>
      <c r="G122" s="12">
        <f>+G123+G127</f>
        <v>0</v>
      </c>
      <c r="H122" s="13"/>
      <c r="I122" s="14">
        <v>113</v>
      </c>
      <c r="J122" s="14">
        <v>3</v>
      </c>
    </row>
    <row r="123" spans="1:10" ht="42" customHeight="1" x14ac:dyDescent="0.15">
      <c r="A123" s="15"/>
      <c r="B123" s="16"/>
      <c r="C123" s="16"/>
      <c r="D123" s="17" t="s">
        <v>60</v>
      </c>
      <c r="E123" s="10" t="s">
        <v>13</v>
      </c>
      <c r="F123" s="11">
        <v>1</v>
      </c>
      <c r="G123" s="12">
        <f>+G124+G125+G126</f>
        <v>0</v>
      </c>
      <c r="H123" s="13"/>
      <c r="I123" s="14">
        <v>114</v>
      </c>
      <c r="J123" s="14">
        <v>4</v>
      </c>
    </row>
    <row r="124" spans="1:10" ht="42" customHeight="1" x14ac:dyDescent="0.15">
      <c r="A124" s="15"/>
      <c r="B124" s="16"/>
      <c r="C124" s="16"/>
      <c r="D124" s="17" t="s">
        <v>159</v>
      </c>
      <c r="E124" s="10" t="s">
        <v>25</v>
      </c>
      <c r="F124" s="11">
        <v>53</v>
      </c>
      <c r="G124" s="18"/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17" t="s">
        <v>160</v>
      </c>
      <c r="E125" s="10" t="s">
        <v>25</v>
      </c>
      <c r="F125" s="11">
        <v>16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16"/>
      <c r="D126" s="17" t="s">
        <v>61</v>
      </c>
      <c r="E126" s="10" t="s">
        <v>62</v>
      </c>
      <c r="F126" s="11">
        <v>0.1</v>
      </c>
      <c r="G126" s="18"/>
      <c r="H126" s="13"/>
      <c r="I126" s="14">
        <v>117</v>
      </c>
      <c r="J126" s="14">
        <v>4</v>
      </c>
    </row>
    <row r="127" spans="1:10" ht="42" customHeight="1" x14ac:dyDescent="0.15">
      <c r="A127" s="15"/>
      <c r="B127" s="16"/>
      <c r="C127" s="16"/>
      <c r="D127" s="17" t="s">
        <v>63</v>
      </c>
      <c r="E127" s="10" t="s">
        <v>13</v>
      </c>
      <c r="F127" s="11">
        <v>1</v>
      </c>
      <c r="G127" s="12">
        <f>+G128</f>
        <v>0</v>
      </c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16"/>
      <c r="D128" s="17" t="s">
        <v>161</v>
      </c>
      <c r="E128" s="10" t="s">
        <v>64</v>
      </c>
      <c r="F128" s="11">
        <v>1</v>
      </c>
      <c r="G128" s="18"/>
      <c r="H128" s="13"/>
      <c r="I128" s="14">
        <v>119</v>
      </c>
      <c r="J128" s="14">
        <v>4</v>
      </c>
    </row>
    <row r="129" spans="1:10" ht="42" customHeight="1" x14ac:dyDescent="0.15">
      <c r="A129" s="15"/>
      <c r="B129" s="24" t="s">
        <v>65</v>
      </c>
      <c r="C129" s="24"/>
      <c r="D129" s="25"/>
      <c r="E129" s="10" t="s">
        <v>13</v>
      </c>
      <c r="F129" s="11">
        <v>1</v>
      </c>
      <c r="G129" s="12">
        <f>+G130</f>
        <v>0</v>
      </c>
      <c r="H129" s="13"/>
      <c r="I129" s="14">
        <v>120</v>
      </c>
      <c r="J129" s="14">
        <v>2</v>
      </c>
    </row>
    <row r="130" spans="1:10" ht="42" customHeight="1" x14ac:dyDescent="0.15">
      <c r="A130" s="15"/>
      <c r="B130" s="16"/>
      <c r="C130" s="24" t="s">
        <v>65</v>
      </c>
      <c r="D130" s="25"/>
      <c r="E130" s="10" t="s">
        <v>13</v>
      </c>
      <c r="F130" s="11">
        <v>1</v>
      </c>
      <c r="G130" s="12">
        <f>+G131</f>
        <v>0</v>
      </c>
      <c r="H130" s="13"/>
      <c r="I130" s="14">
        <v>121</v>
      </c>
      <c r="J130" s="14">
        <v>3</v>
      </c>
    </row>
    <row r="131" spans="1:10" ht="42" customHeight="1" x14ac:dyDescent="0.15">
      <c r="A131" s="15"/>
      <c r="B131" s="16"/>
      <c r="C131" s="16"/>
      <c r="D131" s="17" t="s">
        <v>66</v>
      </c>
      <c r="E131" s="10" t="s">
        <v>13</v>
      </c>
      <c r="F131" s="11">
        <v>1</v>
      </c>
      <c r="G131" s="12">
        <f>+G132</f>
        <v>0</v>
      </c>
      <c r="H131" s="13"/>
      <c r="I131" s="14">
        <v>122</v>
      </c>
      <c r="J131" s="14">
        <v>4</v>
      </c>
    </row>
    <row r="132" spans="1:10" ht="42" customHeight="1" x14ac:dyDescent="0.15">
      <c r="A132" s="15"/>
      <c r="B132" s="16"/>
      <c r="C132" s="16"/>
      <c r="D132" s="17" t="s">
        <v>66</v>
      </c>
      <c r="E132" s="10" t="s">
        <v>25</v>
      </c>
      <c r="F132" s="11">
        <v>80</v>
      </c>
      <c r="G132" s="18"/>
      <c r="H132" s="13"/>
      <c r="I132" s="14">
        <v>123</v>
      </c>
      <c r="J132" s="14">
        <v>4</v>
      </c>
    </row>
    <row r="133" spans="1:10" ht="42" customHeight="1" x14ac:dyDescent="0.15">
      <c r="A133" s="15"/>
      <c r="B133" s="24" t="s">
        <v>67</v>
      </c>
      <c r="C133" s="24"/>
      <c r="D133" s="25"/>
      <c r="E133" s="10" t="s">
        <v>13</v>
      </c>
      <c r="F133" s="11">
        <v>1</v>
      </c>
      <c r="G133" s="12">
        <f>+G134+G173+G176</f>
        <v>0</v>
      </c>
      <c r="H133" s="13"/>
      <c r="I133" s="14">
        <v>124</v>
      </c>
      <c r="J133" s="14">
        <v>2</v>
      </c>
    </row>
    <row r="134" spans="1:10" ht="42" customHeight="1" x14ac:dyDescent="0.15">
      <c r="A134" s="15"/>
      <c r="B134" s="16"/>
      <c r="C134" s="24" t="s">
        <v>67</v>
      </c>
      <c r="D134" s="25"/>
      <c r="E134" s="10" t="s">
        <v>13</v>
      </c>
      <c r="F134" s="11">
        <v>1</v>
      </c>
      <c r="G134" s="12">
        <f>+G135</f>
        <v>0</v>
      </c>
      <c r="H134" s="13"/>
      <c r="I134" s="14">
        <v>125</v>
      </c>
      <c r="J134" s="14">
        <v>3</v>
      </c>
    </row>
    <row r="135" spans="1:10" ht="42" customHeight="1" x14ac:dyDescent="0.15">
      <c r="A135" s="15"/>
      <c r="B135" s="16"/>
      <c r="C135" s="16"/>
      <c r="D135" s="17" t="s">
        <v>68</v>
      </c>
      <c r="E135" s="10" t="s">
        <v>13</v>
      </c>
      <c r="F135" s="11">
        <v>1</v>
      </c>
      <c r="G135" s="12">
        <f>+G136+G137+G138+G139+G140+G141+G142+G143+G144+G145+G146+G147+G148+G149+G150+G151+G152+G153+G154+G155+G156+G157+G158+G159+G160+G161+G162+G163+G164+G165+G166+G167+G168+G169+G170+G171+G172</f>
        <v>0</v>
      </c>
      <c r="H135" s="13"/>
      <c r="I135" s="14">
        <v>126</v>
      </c>
      <c r="J135" s="14">
        <v>4</v>
      </c>
    </row>
    <row r="136" spans="1:10" ht="42" customHeight="1" x14ac:dyDescent="0.15">
      <c r="A136" s="15"/>
      <c r="B136" s="16"/>
      <c r="C136" s="16"/>
      <c r="D136" s="17" t="s">
        <v>69</v>
      </c>
      <c r="E136" s="10" t="s">
        <v>56</v>
      </c>
      <c r="F136" s="11">
        <v>1</v>
      </c>
      <c r="G136" s="18"/>
      <c r="H136" s="13"/>
      <c r="I136" s="14">
        <v>127</v>
      </c>
      <c r="J136" s="14">
        <v>4</v>
      </c>
    </row>
    <row r="137" spans="1:10" ht="42" customHeight="1" x14ac:dyDescent="0.15">
      <c r="A137" s="15"/>
      <c r="B137" s="16"/>
      <c r="C137" s="16"/>
      <c r="D137" s="17" t="s">
        <v>70</v>
      </c>
      <c r="E137" s="10" t="s">
        <v>56</v>
      </c>
      <c r="F137" s="11">
        <v>1</v>
      </c>
      <c r="G137" s="18"/>
      <c r="H137" s="13"/>
      <c r="I137" s="14">
        <v>128</v>
      </c>
      <c r="J137" s="14">
        <v>4</v>
      </c>
    </row>
    <row r="138" spans="1:10" ht="42" customHeight="1" x14ac:dyDescent="0.15">
      <c r="A138" s="15"/>
      <c r="B138" s="16"/>
      <c r="C138" s="16"/>
      <c r="D138" s="17" t="s">
        <v>71</v>
      </c>
      <c r="E138" s="10" t="s">
        <v>56</v>
      </c>
      <c r="F138" s="11">
        <v>1</v>
      </c>
      <c r="G138" s="18"/>
      <c r="H138" s="13"/>
      <c r="I138" s="14">
        <v>129</v>
      </c>
      <c r="J138" s="14">
        <v>4</v>
      </c>
    </row>
    <row r="139" spans="1:10" ht="42" customHeight="1" x14ac:dyDescent="0.15">
      <c r="A139" s="15"/>
      <c r="B139" s="16"/>
      <c r="C139" s="16"/>
      <c r="D139" s="17" t="s">
        <v>72</v>
      </c>
      <c r="E139" s="10" t="s">
        <v>56</v>
      </c>
      <c r="F139" s="11">
        <v>1</v>
      </c>
      <c r="G139" s="18"/>
      <c r="H139" s="13"/>
      <c r="I139" s="14">
        <v>130</v>
      </c>
      <c r="J139" s="14">
        <v>4</v>
      </c>
    </row>
    <row r="140" spans="1:10" ht="42" customHeight="1" x14ac:dyDescent="0.15">
      <c r="A140" s="15"/>
      <c r="B140" s="16"/>
      <c r="C140" s="16"/>
      <c r="D140" s="17" t="s">
        <v>73</v>
      </c>
      <c r="E140" s="10" t="s">
        <v>56</v>
      </c>
      <c r="F140" s="11">
        <v>1</v>
      </c>
      <c r="G140" s="18"/>
      <c r="H140" s="13"/>
      <c r="I140" s="14">
        <v>131</v>
      </c>
      <c r="J140" s="14">
        <v>4</v>
      </c>
    </row>
    <row r="141" spans="1:10" ht="42" customHeight="1" x14ac:dyDescent="0.15">
      <c r="A141" s="15"/>
      <c r="B141" s="16"/>
      <c r="C141" s="16"/>
      <c r="D141" s="17" t="s">
        <v>74</v>
      </c>
      <c r="E141" s="10" t="s">
        <v>56</v>
      </c>
      <c r="F141" s="11">
        <v>1</v>
      </c>
      <c r="G141" s="18"/>
      <c r="H141" s="13"/>
      <c r="I141" s="14">
        <v>132</v>
      </c>
      <c r="J141" s="14">
        <v>4</v>
      </c>
    </row>
    <row r="142" spans="1:10" ht="42" customHeight="1" x14ac:dyDescent="0.15">
      <c r="A142" s="15"/>
      <c r="B142" s="16"/>
      <c r="C142" s="16"/>
      <c r="D142" s="17" t="s">
        <v>75</v>
      </c>
      <c r="E142" s="10" t="s">
        <v>56</v>
      </c>
      <c r="F142" s="11">
        <v>1</v>
      </c>
      <c r="G142" s="18"/>
      <c r="H142" s="13"/>
      <c r="I142" s="14">
        <v>133</v>
      </c>
      <c r="J142" s="14">
        <v>4</v>
      </c>
    </row>
    <row r="143" spans="1:10" ht="42" customHeight="1" x14ac:dyDescent="0.15">
      <c r="A143" s="15"/>
      <c r="B143" s="16"/>
      <c r="C143" s="16"/>
      <c r="D143" s="17" t="s">
        <v>76</v>
      </c>
      <c r="E143" s="10" t="s">
        <v>56</v>
      </c>
      <c r="F143" s="11">
        <v>1</v>
      </c>
      <c r="G143" s="18"/>
      <c r="H143" s="13"/>
      <c r="I143" s="14">
        <v>134</v>
      </c>
      <c r="J143" s="14">
        <v>4</v>
      </c>
    </row>
    <row r="144" spans="1:10" ht="42" customHeight="1" x14ac:dyDescent="0.15">
      <c r="A144" s="15"/>
      <c r="B144" s="16"/>
      <c r="C144" s="16"/>
      <c r="D144" s="17" t="s">
        <v>77</v>
      </c>
      <c r="E144" s="10" t="s">
        <v>56</v>
      </c>
      <c r="F144" s="11">
        <v>1</v>
      </c>
      <c r="G144" s="18"/>
      <c r="H144" s="13"/>
      <c r="I144" s="14">
        <v>135</v>
      </c>
      <c r="J144" s="14">
        <v>4</v>
      </c>
    </row>
    <row r="145" spans="1:10" ht="42" customHeight="1" x14ac:dyDescent="0.15">
      <c r="A145" s="15"/>
      <c r="B145" s="16"/>
      <c r="C145" s="16"/>
      <c r="D145" s="17" t="s">
        <v>78</v>
      </c>
      <c r="E145" s="10" t="s">
        <v>56</v>
      </c>
      <c r="F145" s="11">
        <v>1</v>
      </c>
      <c r="G145" s="18"/>
      <c r="H145" s="13"/>
      <c r="I145" s="14">
        <v>136</v>
      </c>
      <c r="J145" s="14">
        <v>4</v>
      </c>
    </row>
    <row r="146" spans="1:10" ht="42" customHeight="1" x14ac:dyDescent="0.15">
      <c r="A146" s="15"/>
      <c r="B146" s="16"/>
      <c r="C146" s="16"/>
      <c r="D146" s="17" t="s">
        <v>79</v>
      </c>
      <c r="E146" s="10" t="s">
        <v>56</v>
      </c>
      <c r="F146" s="11">
        <v>1</v>
      </c>
      <c r="G146" s="18"/>
      <c r="H146" s="13"/>
      <c r="I146" s="14">
        <v>137</v>
      </c>
      <c r="J146" s="14">
        <v>4</v>
      </c>
    </row>
    <row r="147" spans="1:10" ht="42" customHeight="1" x14ac:dyDescent="0.15">
      <c r="A147" s="15"/>
      <c r="B147" s="16"/>
      <c r="C147" s="16"/>
      <c r="D147" s="17" t="s">
        <v>80</v>
      </c>
      <c r="E147" s="10" t="s">
        <v>56</v>
      </c>
      <c r="F147" s="11">
        <v>1</v>
      </c>
      <c r="G147" s="18"/>
      <c r="H147" s="13"/>
      <c r="I147" s="14">
        <v>138</v>
      </c>
      <c r="J147" s="14">
        <v>4</v>
      </c>
    </row>
    <row r="148" spans="1:10" ht="42" customHeight="1" x14ac:dyDescent="0.15">
      <c r="A148" s="15"/>
      <c r="B148" s="16"/>
      <c r="C148" s="16"/>
      <c r="D148" s="17" t="s">
        <v>81</v>
      </c>
      <c r="E148" s="10" t="s">
        <v>56</v>
      </c>
      <c r="F148" s="11">
        <v>2</v>
      </c>
      <c r="G148" s="18"/>
      <c r="H148" s="13"/>
      <c r="I148" s="14">
        <v>139</v>
      </c>
      <c r="J148" s="14">
        <v>4</v>
      </c>
    </row>
    <row r="149" spans="1:10" ht="42" customHeight="1" x14ac:dyDescent="0.15">
      <c r="A149" s="15"/>
      <c r="B149" s="16"/>
      <c r="C149" s="16"/>
      <c r="D149" s="17" t="s">
        <v>82</v>
      </c>
      <c r="E149" s="10" t="s">
        <v>56</v>
      </c>
      <c r="F149" s="11">
        <v>1</v>
      </c>
      <c r="G149" s="18"/>
      <c r="H149" s="13"/>
      <c r="I149" s="14">
        <v>140</v>
      </c>
      <c r="J149" s="14">
        <v>4</v>
      </c>
    </row>
    <row r="150" spans="1:10" ht="42" customHeight="1" x14ac:dyDescent="0.15">
      <c r="A150" s="15"/>
      <c r="B150" s="16"/>
      <c r="C150" s="16"/>
      <c r="D150" s="17" t="s">
        <v>83</v>
      </c>
      <c r="E150" s="10" t="s">
        <v>56</v>
      </c>
      <c r="F150" s="11">
        <v>2</v>
      </c>
      <c r="G150" s="18"/>
      <c r="H150" s="13"/>
      <c r="I150" s="14">
        <v>141</v>
      </c>
      <c r="J150" s="14">
        <v>4</v>
      </c>
    </row>
    <row r="151" spans="1:10" ht="42" customHeight="1" x14ac:dyDescent="0.15">
      <c r="A151" s="15"/>
      <c r="B151" s="16"/>
      <c r="C151" s="16"/>
      <c r="D151" s="17" t="s">
        <v>84</v>
      </c>
      <c r="E151" s="10" t="s">
        <v>56</v>
      </c>
      <c r="F151" s="11">
        <v>1</v>
      </c>
      <c r="G151" s="18"/>
      <c r="H151" s="13"/>
      <c r="I151" s="14">
        <v>142</v>
      </c>
      <c r="J151" s="14">
        <v>4</v>
      </c>
    </row>
    <row r="152" spans="1:10" ht="42" customHeight="1" x14ac:dyDescent="0.15">
      <c r="A152" s="15"/>
      <c r="B152" s="16"/>
      <c r="C152" s="16"/>
      <c r="D152" s="17" t="s">
        <v>85</v>
      </c>
      <c r="E152" s="10" t="s">
        <v>56</v>
      </c>
      <c r="F152" s="11">
        <v>1</v>
      </c>
      <c r="G152" s="18"/>
      <c r="H152" s="13"/>
      <c r="I152" s="14">
        <v>143</v>
      </c>
      <c r="J152" s="14">
        <v>4</v>
      </c>
    </row>
    <row r="153" spans="1:10" ht="42" customHeight="1" x14ac:dyDescent="0.15">
      <c r="A153" s="15"/>
      <c r="B153" s="16"/>
      <c r="C153" s="16"/>
      <c r="D153" s="17" t="s">
        <v>86</v>
      </c>
      <c r="E153" s="10" t="s">
        <v>56</v>
      </c>
      <c r="F153" s="11">
        <v>1</v>
      </c>
      <c r="G153" s="18"/>
      <c r="H153" s="13"/>
      <c r="I153" s="14">
        <v>144</v>
      </c>
      <c r="J153" s="14">
        <v>4</v>
      </c>
    </row>
    <row r="154" spans="1:10" ht="42" customHeight="1" x14ac:dyDescent="0.15">
      <c r="A154" s="15"/>
      <c r="B154" s="16"/>
      <c r="C154" s="16"/>
      <c r="D154" s="17" t="s">
        <v>87</v>
      </c>
      <c r="E154" s="10" t="s">
        <v>56</v>
      </c>
      <c r="F154" s="11">
        <v>1</v>
      </c>
      <c r="G154" s="18"/>
      <c r="H154" s="13"/>
      <c r="I154" s="14">
        <v>145</v>
      </c>
      <c r="J154" s="14">
        <v>4</v>
      </c>
    </row>
    <row r="155" spans="1:10" ht="42" customHeight="1" x14ac:dyDescent="0.15">
      <c r="A155" s="15"/>
      <c r="B155" s="16"/>
      <c r="C155" s="16"/>
      <c r="D155" s="17" t="s">
        <v>88</v>
      </c>
      <c r="E155" s="10" t="s">
        <v>56</v>
      </c>
      <c r="F155" s="11">
        <v>1</v>
      </c>
      <c r="G155" s="18"/>
      <c r="H155" s="13"/>
      <c r="I155" s="14">
        <v>146</v>
      </c>
      <c r="J155" s="14">
        <v>4</v>
      </c>
    </row>
    <row r="156" spans="1:10" ht="42" customHeight="1" x14ac:dyDescent="0.15">
      <c r="A156" s="15"/>
      <c r="B156" s="16"/>
      <c r="C156" s="16"/>
      <c r="D156" s="17" t="s">
        <v>89</v>
      </c>
      <c r="E156" s="10" t="s">
        <v>56</v>
      </c>
      <c r="F156" s="11">
        <v>2</v>
      </c>
      <c r="G156" s="18"/>
      <c r="H156" s="13"/>
      <c r="I156" s="14">
        <v>147</v>
      </c>
      <c r="J156" s="14">
        <v>4</v>
      </c>
    </row>
    <row r="157" spans="1:10" ht="42" customHeight="1" x14ac:dyDescent="0.15">
      <c r="A157" s="15"/>
      <c r="B157" s="16"/>
      <c r="C157" s="16"/>
      <c r="D157" s="17" t="s">
        <v>90</v>
      </c>
      <c r="E157" s="10" t="s">
        <v>56</v>
      </c>
      <c r="F157" s="11">
        <v>1</v>
      </c>
      <c r="G157" s="18"/>
      <c r="H157" s="13"/>
      <c r="I157" s="14">
        <v>148</v>
      </c>
      <c r="J157" s="14">
        <v>4</v>
      </c>
    </row>
    <row r="158" spans="1:10" ht="42" customHeight="1" x14ac:dyDescent="0.15">
      <c r="A158" s="15"/>
      <c r="B158" s="16"/>
      <c r="C158" s="16"/>
      <c r="D158" s="17" t="s">
        <v>91</v>
      </c>
      <c r="E158" s="10" t="s">
        <v>56</v>
      </c>
      <c r="F158" s="11">
        <v>3</v>
      </c>
      <c r="G158" s="18"/>
      <c r="H158" s="13"/>
      <c r="I158" s="14">
        <v>149</v>
      </c>
      <c r="J158" s="14">
        <v>4</v>
      </c>
    </row>
    <row r="159" spans="1:10" ht="42" customHeight="1" x14ac:dyDescent="0.15">
      <c r="A159" s="15"/>
      <c r="B159" s="16"/>
      <c r="C159" s="16"/>
      <c r="D159" s="17" t="s">
        <v>92</v>
      </c>
      <c r="E159" s="10" t="s">
        <v>56</v>
      </c>
      <c r="F159" s="11">
        <v>1</v>
      </c>
      <c r="G159" s="18"/>
      <c r="H159" s="13"/>
      <c r="I159" s="14">
        <v>150</v>
      </c>
      <c r="J159" s="14">
        <v>4</v>
      </c>
    </row>
    <row r="160" spans="1:10" ht="42" customHeight="1" x14ac:dyDescent="0.15">
      <c r="A160" s="15"/>
      <c r="B160" s="16"/>
      <c r="C160" s="16"/>
      <c r="D160" s="17" t="s">
        <v>93</v>
      </c>
      <c r="E160" s="10" t="s">
        <v>56</v>
      </c>
      <c r="F160" s="11">
        <v>10</v>
      </c>
      <c r="G160" s="18"/>
      <c r="H160" s="13"/>
      <c r="I160" s="14">
        <v>151</v>
      </c>
      <c r="J160" s="14">
        <v>4</v>
      </c>
    </row>
    <row r="161" spans="1:10" ht="42" customHeight="1" x14ac:dyDescent="0.15">
      <c r="A161" s="15"/>
      <c r="B161" s="16"/>
      <c r="C161" s="16"/>
      <c r="D161" s="17" t="s">
        <v>94</v>
      </c>
      <c r="E161" s="10" t="s">
        <v>56</v>
      </c>
      <c r="F161" s="11">
        <v>3</v>
      </c>
      <c r="G161" s="18"/>
      <c r="H161" s="13"/>
      <c r="I161" s="14">
        <v>152</v>
      </c>
      <c r="J161" s="14">
        <v>4</v>
      </c>
    </row>
    <row r="162" spans="1:10" ht="42" customHeight="1" x14ac:dyDescent="0.15">
      <c r="A162" s="15"/>
      <c r="B162" s="16"/>
      <c r="C162" s="16"/>
      <c r="D162" s="17" t="s">
        <v>95</v>
      </c>
      <c r="E162" s="10" t="s">
        <v>56</v>
      </c>
      <c r="F162" s="11">
        <v>8</v>
      </c>
      <c r="G162" s="18"/>
      <c r="H162" s="13"/>
      <c r="I162" s="14">
        <v>153</v>
      </c>
      <c r="J162" s="14">
        <v>4</v>
      </c>
    </row>
    <row r="163" spans="1:10" ht="42" customHeight="1" x14ac:dyDescent="0.15">
      <c r="A163" s="15"/>
      <c r="B163" s="16"/>
      <c r="C163" s="16"/>
      <c r="D163" s="17" t="s">
        <v>96</v>
      </c>
      <c r="E163" s="10" t="s">
        <v>56</v>
      </c>
      <c r="F163" s="11">
        <v>4</v>
      </c>
      <c r="G163" s="18"/>
      <c r="H163" s="13"/>
      <c r="I163" s="14">
        <v>154</v>
      </c>
      <c r="J163" s="14">
        <v>4</v>
      </c>
    </row>
    <row r="164" spans="1:10" ht="42" customHeight="1" x14ac:dyDescent="0.15">
      <c r="A164" s="15"/>
      <c r="B164" s="16"/>
      <c r="C164" s="16"/>
      <c r="D164" s="17" t="s">
        <v>97</v>
      </c>
      <c r="E164" s="10" t="s">
        <v>56</v>
      </c>
      <c r="F164" s="11">
        <v>4</v>
      </c>
      <c r="G164" s="18"/>
      <c r="H164" s="13"/>
      <c r="I164" s="14">
        <v>155</v>
      </c>
      <c r="J164" s="14">
        <v>4</v>
      </c>
    </row>
    <row r="165" spans="1:10" ht="42" customHeight="1" x14ac:dyDescent="0.15">
      <c r="A165" s="15"/>
      <c r="B165" s="16"/>
      <c r="C165" s="16"/>
      <c r="D165" s="17" t="s">
        <v>98</v>
      </c>
      <c r="E165" s="10" t="s">
        <v>56</v>
      </c>
      <c r="F165" s="11">
        <v>7</v>
      </c>
      <c r="G165" s="18"/>
      <c r="H165" s="13"/>
      <c r="I165" s="14">
        <v>156</v>
      </c>
      <c r="J165" s="14">
        <v>4</v>
      </c>
    </row>
    <row r="166" spans="1:10" ht="42" customHeight="1" x14ac:dyDescent="0.15">
      <c r="A166" s="15"/>
      <c r="B166" s="16"/>
      <c r="C166" s="16"/>
      <c r="D166" s="17" t="s">
        <v>99</v>
      </c>
      <c r="E166" s="10" t="s">
        <v>56</v>
      </c>
      <c r="F166" s="11">
        <v>6</v>
      </c>
      <c r="G166" s="18"/>
      <c r="H166" s="13"/>
      <c r="I166" s="14">
        <v>157</v>
      </c>
      <c r="J166" s="14">
        <v>4</v>
      </c>
    </row>
    <row r="167" spans="1:10" ht="42" customHeight="1" x14ac:dyDescent="0.15">
      <c r="A167" s="15"/>
      <c r="B167" s="16"/>
      <c r="C167" s="16"/>
      <c r="D167" s="17" t="s">
        <v>100</v>
      </c>
      <c r="E167" s="10" t="s">
        <v>56</v>
      </c>
      <c r="F167" s="11">
        <v>3</v>
      </c>
      <c r="G167" s="18"/>
      <c r="H167" s="13"/>
      <c r="I167" s="14">
        <v>158</v>
      </c>
      <c r="J167" s="14">
        <v>4</v>
      </c>
    </row>
    <row r="168" spans="1:10" ht="42" customHeight="1" x14ac:dyDescent="0.15">
      <c r="A168" s="15"/>
      <c r="B168" s="16"/>
      <c r="C168" s="16"/>
      <c r="D168" s="17" t="s">
        <v>101</v>
      </c>
      <c r="E168" s="10" t="s">
        <v>56</v>
      </c>
      <c r="F168" s="11">
        <v>3</v>
      </c>
      <c r="G168" s="18"/>
      <c r="H168" s="13"/>
      <c r="I168" s="14">
        <v>159</v>
      </c>
      <c r="J168" s="14">
        <v>4</v>
      </c>
    </row>
    <row r="169" spans="1:10" ht="42" customHeight="1" x14ac:dyDescent="0.15">
      <c r="A169" s="15"/>
      <c r="B169" s="16"/>
      <c r="C169" s="16"/>
      <c r="D169" s="17" t="s">
        <v>102</v>
      </c>
      <c r="E169" s="10" t="s">
        <v>56</v>
      </c>
      <c r="F169" s="11">
        <v>1</v>
      </c>
      <c r="G169" s="18"/>
      <c r="H169" s="13"/>
      <c r="I169" s="14">
        <v>160</v>
      </c>
      <c r="J169" s="14">
        <v>4</v>
      </c>
    </row>
    <row r="170" spans="1:10" ht="42" customHeight="1" x14ac:dyDescent="0.15">
      <c r="A170" s="15"/>
      <c r="B170" s="16"/>
      <c r="C170" s="16"/>
      <c r="D170" s="17" t="s">
        <v>103</v>
      </c>
      <c r="E170" s="10" t="s">
        <v>56</v>
      </c>
      <c r="F170" s="11">
        <v>2</v>
      </c>
      <c r="G170" s="18"/>
      <c r="H170" s="13"/>
      <c r="I170" s="14">
        <v>161</v>
      </c>
      <c r="J170" s="14">
        <v>4</v>
      </c>
    </row>
    <row r="171" spans="1:10" ht="42" customHeight="1" x14ac:dyDescent="0.15">
      <c r="A171" s="15"/>
      <c r="B171" s="16"/>
      <c r="C171" s="16"/>
      <c r="D171" s="17" t="s">
        <v>104</v>
      </c>
      <c r="E171" s="10" t="s">
        <v>56</v>
      </c>
      <c r="F171" s="11">
        <v>1</v>
      </c>
      <c r="G171" s="18"/>
      <c r="H171" s="13"/>
      <c r="I171" s="14">
        <v>162</v>
      </c>
      <c r="J171" s="14">
        <v>4</v>
      </c>
    </row>
    <row r="172" spans="1:10" ht="42" customHeight="1" x14ac:dyDescent="0.15">
      <c r="A172" s="15"/>
      <c r="B172" s="16"/>
      <c r="C172" s="16"/>
      <c r="D172" s="17" t="s">
        <v>105</v>
      </c>
      <c r="E172" s="10" t="s">
        <v>19</v>
      </c>
      <c r="F172" s="11">
        <v>2.5</v>
      </c>
      <c r="G172" s="18"/>
      <c r="H172" s="13"/>
      <c r="I172" s="14">
        <v>163</v>
      </c>
      <c r="J172" s="14">
        <v>4</v>
      </c>
    </row>
    <row r="173" spans="1:10" ht="42" customHeight="1" x14ac:dyDescent="0.15">
      <c r="A173" s="15"/>
      <c r="B173" s="16"/>
      <c r="C173" s="24" t="s">
        <v>106</v>
      </c>
      <c r="D173" s="25"/>
      <c r="E173" s="10" t="s">
        <v>13</v>
      </c>
      <c r="F173" s="11">
        <v>1</v>
      </c>
      <c r="G173" s="12">
        <f>+G174</f>
        <v>0</v>
      </c>
      <c r="H173" s="13"/>
      <c r="I173" s="14">
        <v>164</v>
      </c>
      <c r="J173" s="14">
        <v>3</v>
      </c>
    </row>
    <row r="174" spans="1:10" ht="42" customHeight="1" x14ac:dyDescent="0.15">
      <c r="A174" s="15"/>
      <c r="B174" s="16"/>
      <c r="C174" s="16"/>
      <c r="D174" s="17" t="s">
        <v>106</v>
      </c>
      <c r="E174" s="10" t="s">
        <v>13</v>
      </c>
      <c r="F174" s="11">
        <v>1</v>
      </c>
      <c r="G174" s="12">
        <f>+G175</f>
        <v>0</v>
      </c>
      <c r="H174" s="13"/>
      <c r="I174" s="14">
        <v>165</v>
      </c>
      <c r="J174" s="14">
        <v>4</v>
      </c>
    </row>
    <row r="175" spans="1:10" ht="42" customHeight="1" x14ac:dyDescent="0.15">
      <c r="A175" s="15"/>
      <c r="B175" s="16"/>
      <c r="C175" s="16"/>
      <c r="D175" s="17" t="s">
        <v>107</v>
      </c>
      <c r="E175" s="10" t="s">
        <v>20</v>
      </c>
      <c r="F175" s="11">
        <v>2836.4</v>
      </c>
      <c r="G175" s="18"/>
      <c r="H175" s="13"/>
      <c r="I175" s="14">
        <v>166</v>
      </c>
      <c r="J175" s="14">
        <v>4</v>
      </c>
    </row>
    <row r="176" spans="1:10" ht="42" customHeight="1" x14ac:dyDescent="0.15">
      <c r="A176" s="15"/>
      <c r="B176" s="16"/>
      <c r="C176" s="24" t="s">
        <v>108</v>
      </c>
      <c r="D176" s="25"/>
      <c r="E176" s="10" t="s">
        <v>13</v>
      </c>
      <c r="F176" s="11">
        <v>1</v>
      </c>
      <c r="G176" s="12">
        <f>+G177</f>
        <v>0</v>
      </c>
      <c r="H176" s="13"/>
      <c r="I176" s="14">
        <v>167</v>
      </c>
      <c r="J176" s="14">
        <v>3</v>
      </c>
    </row>
    <row r="177" spans="1:10" ht="42" customHeight="1" x14ac:dyDescent="0.15">
      <c r="A177" s="15"/>
      <c r="B177" s="16"/>
      <c r="C177" s="16"/>
      <c r="D177" s="17" t="s">
        <v>162</v>
      </c>
      <c r="E177" s="10" t="s">
        <v>13</v>
      </c>
      <c r="F177" s="11">
        <v>1</v>
      </c>
      <c r="G177" s="12">
        <f>+G178+G179+G180+G181</f>
        <v>0</v>
      </c>
      <c r="H177" s="13"/>
      <c r="I177" s="14">
        <v>168</v>
      </c>
      <c r="J177" s="14">
        <v>4</v>
      </c>
    </row>
    <row r="178" spans="1:10" ht="42" customHeight="1" x14ac:dyDescent="0.15">
      <c r="A178" s="15"/>
      <c r="B178" s="16"/>
      <c r="C178" s="16"/>
      <c r="D178" s="17" t="s">
        <v>163</v>
      </c>
      <c r="E178" s="10" t="s">
        <v>19</v>
      </c>
      <c r="F178" s="11">
        <v>17.100000000000001</v>
      </c>
      <c r="G178" s="18"/>
      <c r="H178" s="13"/>
      <c r="I178" s="14">
        <v>169</v>
      </c>
      <c r="J178" s="14">
        <v>4</v>
      </c>
    </row>
    <row r="179" spans="1:10" ht="42" customHeight="1" x14ac:dyDescent="0.15">
      <c r="A179" s="15"/>
      <c r="B179" s="16"/>
      <c r="C179" s="16"/>
      <c r="D179" s="17" t="s">
        <v>109</v>
      </c>
      <c r="E179" s="10" t="s">
        <v>19</v>
      </c>
      <c r="F179" s="11">
        <v>13.5</v>
      </c>
      <c r="G179" s="18"/>
      <c r="H179" s="13"/>
      <c r="I179" s="14">
        <v>170</v>
      </c>
      <c r="J179" s="14">
        <v>4</v>
      </c>
    </row>
    <row r="180" spans="1:10" ht="42" customHeight="1" x14ac:dyDescent="0.15">
      <c r="A180" s="15"/>
      <c r="B180" s="16"/>
      <c r="C180" s="16"/>
      <c r="D180" s="17" t="s">
        <v>164</v>
      </c>
      <c r="E180" s="10" t="s">
        <v>19</v>
      </c>
      <c r="F180" s="11">
        <v>21.6</v>
      </c>
      <c r="G180" s="18"/>
      <c r="H180" s="13"/>
      <c r="I180" s="14">
        <v>171</v>
      </c>
      <c r="J180" s="14">
        <v>4</v>
      </c>
    </row>
    <row r="181" spans="1:10" ht="42" customHeight="1" x14ac:dyDescent="0.15">
      <c r="A181" s="15"/>
      <c r="B181" s="16"/>
      <c r="C181" s="16"/>
      <c r="D181" s="17" t="s">
        <v>110</v>
      </c>
      <c r="E181" s="10" t="s">
        <v>25</v>
      </c>
      <c r="F181" s="11">
        <v>30</v>
      </c>
      <c r="G181" s="18"/>
      <c r="H181" s="13"/>
      <c r="I181" s="14">
        <v>172</v>
      </c>
      <c r="J181" s="14">
        <v>4</v>
      </c>
    </row>
    <row r="182" spans="1:10" ht="42" customHeight="1" x14ac:dyDescent="0.15">
      <c r="A182" s="15"/>
      <c r="B182" s="24" t="s">
        <v>111</v>
      </c>
      <c r="C182" s="24"/>
      <c r="D182" s="25"/>
      <c r="E182" s="10" t="s">
        <v>13</v>
      </c>
      <c r="F182" s="11">
        <v>1</v>
      </c>
      <c r="G182" s="12">
        <f>+G183</f>
        <v>0</v>
      </c>
      <c r="H182" s="13"/>
      <c r="I182" s="14">
        <v>173</v>
      </c>
      <c r="J182" s="14">
        <v>2</v>
      </c>
    </row>
    <row r="183" spans="1:10" ht="42" customHeight="1" x14ac:dyDescent="0.15">
      <c r="A183" s="15"/>
      <c r="B183" s="16"/>
      <c r="C183" s="24" t="s">
        <v>111</v>
      </c>
      <c r="D183" s="25"/>
      <c r="E183" s="10" t="s">
        <v>13</v>
      </c>
      <c r="F183" s="11">
        <v>1</v>
      </c>
      <c r="G183" s="12">
        <f>+G184</f>
        <v>0</v>
      </c>
      <c r="H183" s="13"/>
      <c r="I183" s="14">
        <v>174</v>
      </c>
      <c r="J183" s="14">
        <v>3</v>
      </c>
    </row>
    <row r="184" spans="1:10" ht="42" customHeight="1" x14ac:dyDescent="0.15">
      <c r="A184" s="15"/>
      <c r="B184" s="16"/>
      <c r="C184" s="16"/>
      <c r="D184" s="17" t="s">
        <v>112</v>
      </c>
      <c r="E184" s="10" t="s">
        <v>13</v>
      </c>
      <c r="F184" s="11">
        <v>1</v>
      </c>
      <c r="G184" s="12">
        <f>+G185+G186+G187+G188+G189</f>
        <v>0</v>
      </c>
      <c r="H184" s="13"/>
      <c r="I184" s="14">
        <v>175</v>
      </c>
      <c r="J184" s="14">
        <v>4</v>
      </c>
    </row>
    <row r="185" spans="1:10" ht="42" customHeight="1" x14ac:dyDescent="0.15">
      <c r="A185" s="15"/>
      <c r="B185" s="16"/>
      <c r="C185" s="16"/>
      <c r="D185" s="17" t="s">
        <v>113</v>
      </c>
      <c r="E185" s="10" t="s">
        <v>19</v>
      </c>
      <c r="F185" s="11">
        <v>77.599999999999994</v>
      </c>
      <c r="G185" s="18"/>
      <c r="H185" s="13"/>
      <c r="I185" s="14">
        <v>176</v>
      </c>
      <c r="J185" s="14">
        <v>4</v>
      </c>
    </row>
    <row r="186" spans="1:10" ht="42" customHeight="1" x14ac:dyDescent="0.15">
      <c r="A186" s="15"/>
      <c r="B186" s="16"/>
      <c r="C186" s="16"/>
      <c r="D186" s="17" t="s">
        <v>165</v>
      </c>
      <c r="E186" s="10" t="s">
        <v>19</v>
      </c>
      <c r="F186" s="11">
        <v>77.599999999999994</v>
      </c>
      <c r="G186" s="18"/>
      <c r="H186" s="13"/>
      <c r="I186" s="14">
        <v>177</v>
      </c>
      <c r="J186" s="14">
        <v>4</v>
      </c>
    </row>
    <row r="187" spans="1:10" ht="42" customHeight="1" x14ac:dyDescent="0.15">
      <c r="A187" s="15"/>
      <c r="B187" s="16"/>
      <c r="C187" s="16"/>
      <c r="D187" s="17" t="s">
        <v>114</v>
      </c>
      <c r="E187" s="10" t="s">
        <v>19</v>
      </c>
      <c r="F187" s="11">
        <v>77.599999999999994</v>
      </c>
      <c r="G187" s="18"/>
      <c r="H187" s="13"/>
      <c r="I187" s="14">
        <v>178</v>
      </c>
      <c r="J187" s="14">
        <v>4</v>
      </c>
    </row>
    <row r="188" spans="1:10" ht="42" customHeight="1" x14ac:dyDescent="0.15">
      <c r="A188" s="15"/>
      <c r="B188" s="16"/>
      <c r="C188" s="16"/>
      <c r="D188" s="17" t="s">
        <v>166</v>
      </c>
      <c r="E188" s="10" t="s">
        <v>19</v>
      </c>
      <c r="F188" s="11">
        <v>77.599999999999994</v>
      </c>
      <c r="G188" s="18"/>
      <c r="H188" s="13"/>
      <c r="I188" s="14">
        <v>179</v>
      </c>
      <c r="J188" s="14">
        <v>4</v>
      </c>
    </row>
    <row r="189" spans="1:10" ht="42" customHeight="1" x14ac:dyDescent="0.15">
      <c r="A189" s="15"/>
      <c r="B189" s="16"/>
      <c r="C189" s="16"/>
      <c r="D189" s="17" t="s">
        <v>115</v>
      </c>
      <c r="E189" s="10" t="s">
        <v>62</v>
      </c>
      <c r="F189" s="11">
        <v>182.4</v>
      </c>
      <c r="G189" s="18"/>
      <c r="H189" s="13"/>
      <c r="I189" s="14">
        <v>180</v>
      </c>
      <c r="J189" s="14">
        <v>4</v>
      </c>
    </row>
    <row r="190" spans="1:10" ht="42" customHeight="1" x14ac:dyDescent="0.15">
      <c r="A190" s="23" t="s">
        <v>116</v>
      </c>
      <c r="B190" s="24"/>
      <c r="C190" s="24"/>
      <c r="D190" s="25"/>
      <c r="E190" s="10" t="s">
        <v>13</v>
      </c>
      <c r="F190" s="11">
        <v>1</v>
      </c>
      <c r="G190" s="12">
        <f>+G191+G193</f>
        <v>0</v>
      </c>
      <c r="H190" s="13"/>
      <c r="I190" s="14">
        <v>181</v>
      </c>
      <c r="J190" s="14"/>
    </row>
    <row r="191" spans="1:10" ht="42" customHeight="1" x14ac:dyDescent="0.15">
      <c r="A191" s="23" t="s">
        <v>117</v>
      </c>
      <c r="B191" s="24"/>
      <c r="C191" s="24"/>
      <c r="D191" s="25"/>
      <c r="E191" s="10" t="s">
        <v>13</v>
      </c>
      <c r="F191" s="11">
        <v>1</v>
      </c>
      <c r="G191" s="12">
        <f>+G192</f>
        <v>0</v>
      </c>
      <c r="H191" s="13"/>
      <c r="I191" s="14">
        <v>182</v>
      </c>
      <c r="J191" s="14">
        <v>200</v>
      </c>
    </row>
    <row r="192" spans="1:10" ht="42" customHeight="1" x14ac:dyDescent="0.15">
      <c r="A192" s="23" t="s">
        <v>118</v>
      </c>
      <c r="B192" s="24"/>
      <c r="C192" s="24"/>
      <c r="D192" s="25"/>
      <c r="E192" s="10" t="s">
        <v>13</v>
      </c>
      <c r="F192" s="11">
        <v>1</v>
      </c>
      <c r="G192" s="18"/>
      <c r="H192" s="13"/>
      <c r="I192" s="14">
        <v>183</v>
      </c>
      <c r="J192" s="14"/>
    </row>
    <row r="193" spans="1:10" ht="42" customHeight="1" x14ac:dyDescent="0.15">
      <c r="A193" s="23" t="s">
        <v>119</v>
      </c>
      <c r="B193" s="24"/>
      <c r="C193" s="24"/>
      <c r="D193" s="25"/>
      <c r="E193" s="10" t="s">
        <v>13</v>
      </c>
      <c r="F193" s="11">
        <v>1</v>
      </c>
      <c r="G193" s="12">
        <f>+G194</f>
        <v>0</v>
      </c>
      <c r="H193" s="13"/>
      <c r="I193" s="14">
        <v>184</v>
      </c>
      <c r="J193" s="14">
        <v>210</v>
      </c>
    </row>
    <row r="194" spans="1:10" ht="42" customHeight="1" x14ac:dyDescent="0.15">
      <c r="A194" s="23" t="s">
        <v>120</v>
      </c>
      <c r="B194" s="24"/>
      <c r="C194" s="24"/>
      <c r="D194" s="25"/>
      <c r="E194" s="10" t="s">
        <v>13</v>
      </c>
      <c r="F194" s="11">
        <v>1</v>
      </c>
      <c r="G194" s="18"/>
      <c r="H194" s="13"/>
      <c r="I194" s="14">
        <v>185</v>
      </c>
      <c r="J194" s="14"/>
    </row>
    <row r="195" spans="1:10" ht="42" customHeight="1" x14ac:dyDescent="0.15">
      <c r="A195" s="23" t="s">
        <v>121</v>
      </c>
      <c r="B195" s="24"/>
      <c r="C195" s="24"/>
      <c r="D195" s="25"/>
      <c r="E195" s="10" t="s">
        <v>13</v>
      </c>
      <c r="F195" s="11">
        <v>1</v>
      </c>
      <c r="G195" s="18"/>
      <c r="H195" s="13"/>
      <c r="I195" s="14">
        <v>186</v>
      </c>
      <c r="J195" s="14">
        <v>220</v>
      </c>
    </row>
    <row r="196" spans="1:10" ht="42" customHeight="1" x14ac:dyDescent="0.15">
      <c r="A196" s="23" t="s">
        <v>122</v>
      </c>
      <c r="B196" s="24"/>
      <c r="C196" s="24"/>
      <c r="D196" s="25"/>
      <c r="E196" s="10" t="s">
        <v>13</v>
      </c>
      <c r="F196" s="11">
        <v>1</v>
      </c>
      <c r="G196" s="12">
        <f>+G10+G195</f>
        <v>0</v>
      </c>
      <c r="H196" s="13"/>
      <c r="I196" s="14">
        <v>187</v>
      </c>
      <c r="J196" s="14">
        <v>30</v>
      </c>
    </row>
    <row r="197" spans="1:10" ht="42" customHeight="1" x14ac:dyDescent="0.15">
      <c r="A197" s="26" t="s">
        <v>123</v>
      </c>
      <c r="B197" s="27"/>
      <c r="C197" s="27"/>
      <c r="D197" s="28"/>
      <c r="E197" s="19" t="s">
        <v>124</v>
      </c>
      <c r="F197" s="20" t="s">
        <v>124</v>
      </c>
      <c r="G197" s="21">
        <f>G196</f>
        <v>0</v>
      </c>
      <c r="I197" s="22">
        <v>188</v>
      </c>
      <c r="J197" s="22">
        <v>90</v>
      </c>
    </row>
    <row r="198" spans="1:10" ht="42" customHeight="1" x14ac:dyDescent="0.15"/>
    <row r="199" spans="1:10" ht="42" customHeight="1" x14ac:dyDescent="0.15"/>
  </sheetData>
  <sheetProtection algorithmName="SHA-512" hashValue="BQrklqd3uD1MRCbIjoG+PxKt5qftaWgIaF2Ks4I3O8nSEyfoaqlfnUygUghm74pkHE0+XyFH2Q3oCg1aKkWdIw==" saltValue="+RejindU5LJ+SLEoZdYcAg==" spinCount="100000" sheet="1" objects="1" scenarios="1"/>
  <mergeCells count="37">
    <mergeCell ref="A197:D19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0:D40"/>
    <mergeCell ref="C41:D41"/>
    <mergeCell ref="B52:D52"/>
    <mergeCell ref="C53:D53"/>
    <mergeCell ref="B56:D56"/>
    <mergeCell ref="C57:D57"/>
    <mergeCell ref="B80:D80"/>
    <mergeCell ref="C81:D81"/>
    <mergeCell ref="B121:D121"/>
    <mergeCell ref="C122:D122"/>
    <mergeCell ref="B129:D129"/>
    <mergeCell ref="C130:D130"/>
    <mergeCell ref="B133:D133"/>
    <mergeCell ref="C134:D134"/>
    <mergeCell ref="C173:D173"/>
    <mergeCell ref="C176:D176"/>
    <mergeCell ref="B182:D182"/>
    <mergeCell ref="C183:D183"/>
    <mergeCell ref="A190:D190"/>
    <mergeCell ref="A196:D196"/>
    <mergeCell ref="A191:D191"/>
    <mergeCell ref="A192:D192"/>
    <mergeCell ref="A193:D193"/>
    <mergeCell ref="A194:D194"/>
    <mergeCell ref="A195:D195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Ｒ７三林　林開世戸谷粟山奥線天狗岳　三好市　開設工事（工事費内訳書）</dc:title>
  <dc:creator/>
  <cp:lastModifiedBy>suzuki hayato</cp:lastModifiedBy>
  <cp:lastPrinted>2025-06-27T09:10:14Z</cp:lastPrinted>
  <dcterms:created xsi:type="dcterms:W3CDTF">2014-01-09T08:55:00Z</dcterms:created>
  <dcterms:modified xsi:type="dcterms:W3CDTF">2025-06-29T23:04:41Z</dcterms:modified>
</cp:coreProperties>
</file>